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614BE541-517D-4C58-93CB-DF6A17591E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1" l="1"/>
  <c r="I25" i="1"/>
  <c r="L25" i="1" s="1"/>
  <c r="K24" i="1"/>
  <c r="I24" i="1"/>
  <c r="L24" i="1" s="1"/>
  <c r="K23" i="1"/>
  <c r="I23" i="1"/>
  <c r="L23" i="1" s="1"/>
  <c r="K22" i="1"/>
  <c r="I22" i="1"/>
  <c r="L22" i="1" s="1"/>
  <c r="K21" i="1"/>
  <c r="I21" i="1"/>
  <c r="L21" i="1" s="1"/>
  <c r="K27" i="1" l="1"/>
  <c r="I27" i="1"/>
  <c r="L27" i="1" s="1"/>
  <c r="K26" i="1"/>
  <c r="I26" i="1"/>
  <c r="L26" i="1" s="1"/>
  <c r="K20" i="1"/>
  <c r="I20" i="1"/>
  <c r="L20" i="1" s="1"/>
  <c r="K19" i="1"/>
  <c r="I19" i="1"/>
  <c r="L19" i="1" s="1"/>
  <c r="L18" i="1"/>
  <c r="K18" i="1"/>
  <c r="I18" i="1"/>
  <c r="K17" i="1"/>
  <c r="I17" i="1"/>
  <c r="L17" i="1" s="1"/>
  <c r="K16" i="1"/>
  <c r="L16" i="1" s="1"/>
  <c r="I16" i="1"/>
  <c r="K15" i="1"/>
  <c r="I15" i="1"/>
  <c r="L15" i="1" s="1"/>
  <c r="K28" i="1" l="1"/>
  <c r="I28" i="1"/>
  <c r="K14" i="1"/>
  <c r="I14" i="1"/>
  <c r="L28" i="1" l="1"/>
  <c r="L14" i="1"/>
  <c r="K10" i="1" l="1"/>
  <c r="I10" i="1"/>
  <c r="L10" i="1" l="1"/>
  <c r="I13" i="1"/>
  <c r="K13" i="1"/>
  <c r="L13" i="1" l="1"/>
  <c r="K29" i="1"/>
  <c r="I29" i="1"/>
  <c r="L29" i="1" l="1"/>
  <c r="K12" i="1" l="1"/>
  <c r="I12" i="1"/>
  <c r="K11" i="1"/>
  <c r="I11" i="1"/>
  <c r="I9" i="1"/>
  <c r="K9" i="1"/>
  <c r="L12" i="1" l="1"/>
  <c r="L11" i="1"/>
  <c r="L9" i="1"/>
  <c r="I8" i="1" l="1"/>
  <c r="I30" i="1" s="1"/>
  <c r="K8" i="1"/>
  <c r="K30" i="1" s="1"/>
  <c r="L8" i="1" l="1"/>
  <c r="L30" i="1" s="1"/>
  <c r="L31" i="1" l="1"/>
  <c r="L32" i="1" s="1"/>
</calcChain>
</file>

<file path=xl/sharedStrings.xml><?xml version="1.0" encoding="utf-8"?>
<sst xmlns="http://schemas.openxmlformats.org/spreadsheetml/2006/main" count="70" uniqueCount="50">
  <si>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</si>
  <si>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</si>
  <si>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</si>
  <si>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</si>
  <si>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</si>
  <si>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</si>
  <si>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</si>
  <si>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</si>
  <si>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</si>
  <si>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</si>
  <si>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</si>
  <si>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</si>
  <si>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</si>
  <si>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</si>
  <si>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м3</t>
  </si>
  <si>
    <t>м2</t>
  </si>
  <si>
    <t>Срок выполнения раб. дней</t>
  </si>
  <si>
    <t>Критерии</t>
  </si>
  <si>
    <t>Объём работ по КП, м2, м3, тн и т.п.</t>
  </si>
  <si>
    <t>Объём работ по ТЗ, м2, м3, тн и т.п.</t>
  </si>
  <si>
    <t>Ед.изм. м2, м3, тн и т.п.</t>
  </si>
  <si>
    <t>указать срок выполнения работ</t>
  </si>
  <si>
    <t>минимум 60 месяцев</t>
  </si>
  <si>
    <t>Срок выполнения</t>
  </si>
  <si>
    <t>предоставить референс-лист</t>
  </si>
  <si>
    <t>тн</t>
  </si>
  <si>
    <t>м.п.</t>
  </si>
  <si>
    <r>
      <rPr>
        <b/>
        <u/>
        <sz val="18"/>
        <color theme="1"/>
        <rFont val="Times New Roman"/>
        <family val="1"/>
        <charset val="204"/>
      </rPr>
      <t>Наименование работ:</t>
    </r>
    <r>
      <rPr>
        <b/>
        <sz val="18"/>
        <color theme="1"/>
        <rFont val="Times New Roman"/>
        <family val="1"/>
        <charset val="204"/>
      </rPr>
      <t xml:space="preserve"> выполнение ремонтных работ в помещении склада и лаборатории (пом. №№ 73, 74, 75 по тех. плану) на территории завода ОАО «Северное Молоко» согласно ТЗ., расположенном по адресу: Вологодская обл., г. Грязовец, ул. Соколовская, д.59.
</t>
    </r>
    <r>
      <rPr>
        <b/>
        <u/>
        <sz val="1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18"/>
        <color theme="1"/>
        <rFont val="Times New Roman"/>
        <family val="1"/>
        <charset val="204"/>
      </rPr>
      <t xml:space="preserve"> Проектная группа</t>
    </r>
  </si>
  <si>
    <t>Демонтаж существующей металлической лестницы</t>
  </si>
  <si>
    <t>Демонтаж существующей плиты пола на глубину 200 мм площадью 336 м2</t>
  </si>
  <si>
    <t>Устройство песчаного основания под сети канализации толщиной 100 мм</t>
  </si>
  <si>
    <t>Монтаж лестницы металлической для выхода на кровлю</t>
  </si>
  <si>
    <t>Устройство проема в наружной кирпичной стене с монтажем двери – 1,5*2,1 м*0,51</t>
  </si>
  <si>
    <t>Демонтаж существующей вертикальной лестницы</t>
  </si>
  <si>
    <t>Подливка существующего уклона пандуса из бетона В25 с армированием</t>
  </si>
  <si>
    <t>Устройство проема в кирпичной перегородке с монтажем двери из ПВХ-профиля</t>
  </si>
  <si>
    <t>Устройство проема во внутренней несущей кирпичной стене 1,5*2,1*0,68 с монтажем двери из ПВХ-профиля</t>
  </si>
  <si>
    <t>Демонтаж дверного полотна и коробки в существующих помещениях (7 шт.) 0,8 х 2,1 х 8 с монтажем дверей из ПВХ-профиля</t>
  </si>
  <si>
    <t>Демонтаж проема в существующей кирпичной стене 1,5*2,1 м*0,51с монтажем двери металлической противопожарной EI45.</t>
  </si>
  <si>
    <t>Демонтаж кирпичной перегородки 5,7 х 3,26 м толщиной 250 мм</t>
  </si>
  <si>
    <t xml:space="preserve">Демонтаж плиты пола – 0,46 м и выборка грунта – 0,2 м в местах устройства канализации сетей К1 и К3. </t>
  </si>
  <si>
    <t>Монтаж систем канализации К1 и К3</t>
  </si>
  <si>
    <t>Обратная засыпка траншеи сетей канализации песком толщиной 300 мм</t>
  </si>
  <si>
    <t>Бетонирование участков в местах устройства канализации сетей К1 и К3</t>
  </si>
  <si>
    <t xml:space="preserve">Устройство уклонообразующей стяжки </t>
  </si>
  <si>
    <t>Устройство новых кирпичных стен – 117 м2 толщиной 250 мм</t>
  </si>
  <si>
    <t>Монтаж помещения тамбура</t>
  </si>
  <si>
    <t>Устройство металлической лестницы из нержавеющей стали</t>
  </si>
  <si>
    <t>Отделочные работы существующих и новых стен и потолка</t>
  </si>
  <si>
    <t>Устройство чистовых полов и плинтусов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</si>
</sst>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0" fillId="0" borderId="25" xfId="0" applyBorder="1"/>
    <xf numFmtId="0" fontId="5" fillId="0" borderId="31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25" xfId="0" applyFont="1" applyBorder="1"/>
    <xf numFmtId="0" fontId="6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4" xfId="0" applyFont="1" applyBorder="1" applyAlignment="1">
      <alignment vertical="center" wrapText="1"/>
    </xf>
    <xf numFmtId="0" fontId="0" fillId="0" borderId="24" xfId="0" applyBorder="1"/>
    <xf numFmtId="17" fontId="6" fillId="0" borderId="24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17" fontId="6" fillId="0" borderId="20" xfId="0" applyNumberFormat="1" applyFont="1" applyBorder="1" applyAlignment="1">
      <alignment horizontal="center" vertical="center" wrapText="1"/>
    </xf>
    <xf numFmtId="17" fontId="6" fillId="0" borderId="35" xfId="0" applyNumberFormat="1" applyFont="1" applyBorder="1" applyAlignment="1">
      <alignment horizontal="center" vertical="center" wrapText="1"/>
    </xf>
    <xf numFmtId="17" fontId="6" fillId="0" borderId="3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6"/>
  <sheetViews>
    <sheetView tabSelected="1" zoomScale="70" zoomScaleNormal="70" workbookViewId="0">
      <selection activeCell="C19" sqref="C19"/>
    </sheetView>
  </sheetViews>
  <sheetFormatPr defaultRowHeight="15" x14ac:dyDescent="0.25"/>
  <cols>
    <col min="2" max="2" width="4.28515625" bestFit="1" customWidth="1"/>
    <col min="3" max="3" width="80.7109375" customWidth="1"/>
    <col min="4" max="4" width="8.28515625" customWidth="1"/>
    <col min="5" max="5" width="10.28515625" customWidth="1"/>
    <col min="6" max="6" width="9.7109375" customWidth="1"/>
    <col min="7" max="7" width="11.85546875" customWidth="1"/>
    <col min="8" max="8" width="12.85546875" bestFit="1" customWidth="1"/>
    <col min="9" max="9" width="14.42578125" bestFit="1" customWidth="1"/>
    <col min="10" max="10" width="12.85546875" bestFit="1" customWidth="1"/>
    <col min="11" max="11" width="14.42578125" bestFit="1" customWidth="1"/>
    <col min="12" max="12" width="14.140625" customWidth="1"/>
  </cols>
  <sheetData>
    <row r="1" spans="2:12" ht="87.75" customHeight="1" thickBot="1" x14ac:dyDescent="0.3">
      <c r="C1" s="63" t="s">
        <v>27</v>
      </c>
      <c r="D1" s="63"/>
      <c r="E1" s="63"/>
      <c r="F1" s="63"/>
      <c r="G1" s="63"/>
      <c r="H1" s="63"/>
      <c r="I1" s="63"/>
      <c r="J1" s="63"/>
      <c r="K1" s="63"/>
      <c r="L1" s="63"/>
    </row>
    <row r="2" spans="2:12" ht="32.25" customHeight="1" x14ac:dyDescent="0.25">
      <c r="B2" s="64"/>
      <c r="C2" s="79" t="s">
        <v>17</v>
      </c>
      <c r="D2" s="55" t="s">
        <v>20</v>
      </c>
      <c r="E2" s="55" t="s">
        <v>19</v>
      </c>
      <c r="F2" s="55" t="s">
        <v>18</v>
      </c>
      <c r="G2" s="55" t="s">
        <v>16</v>
      </c>
      <c r="H2" s="81" t="s">
        <v>12</v>
      </c>
      <c r="I2" s="82"/>
      <c r="J2" s="82"/>
      <c r="K2" s="82"/>
      <c r="L2" s="83"/>
    </row>
    <row r="3" spans="2:12" ht="71.25" customHeight="1" thickBot="1" x14ac:dyDescent="0.3">
      <c r="B3" s="65"/>
      <c r="C3" s="80"/>
      <c r="D3" s="56"/>
      <c r="E3" s="56"/>
      <c r="F3" s="56"/>
      <c r="G3" s="56"/>
      <c r="H3" s="57"/>
      <c r="I3" s="58"/>
      <c r="J3" s="58"/>
      <c r="K3" s="58"/>
      <c r="L3" s="59"/>
    </row>
    <row r="4" spans="2:12" ht="16.5" thickBot="1" x14ac:dyDescent="0.3">
      <c r="B4" s="3"/>
      <c r="C4" s="46" t="s">
        <v>11</v>
      </c>
      <c r="D4" s="4"/>
      <c r="E4" s="4"/>
      <c r="F4" s="27"/>
      <c r="G4" s="27"/>
      <c r="H4" s="84"/>
      <c r="I4" s="85"/>
      <c r="J4" s="85"/>
      <c r="K4" s="85"/>
      <c r="L4" s="86"/>
    </row>
    <row r="5" spans="2:12" ht="16.5" thickBot="1" x14ac:dyDescent="0.3">
      <c r="B5" s="5"/>
      <c r="C5" s="47" t="s">
        <v>0</v>
      </c>
      <c r="D5" s="6"/>
      <c r="E5" s="6"/>
      <c r="F5" s="28"/>
      <c r="G5" s="28"/>
      <c r="H5" s="72"/>
      <c r="I5" s="73"/>
      <c r="J5" s="73"/>
      <c r="K5" s="73"/>
      <c r="L5" s="74"/>
    </row>
    <row r="6" spans="2:12" ht="38.25" customHeight="1" x14ac:dyDescent="0.25">
      <c r="B6" s="7"/>
      <c r="C6" s="7"/>
      <c r="D6" s="8"/>
      <c r="E6" s="8"/>
      <c r="F6" s="15"/>
      <c r="G6" s="15"/>
      <c r="H6" s="77" t="s">
        <v>10</v>
      </c>
      <c r="I6" s="78"/>
      <c r="J6" s="78" t="s">
        <v>9</v>
      </c>
      <c r="K6" s="78"/>
      <c r="L6" s="75" t="s">
        <v>8</v>
      </c>
    </row>
    <row r="7" spans="2:12" ht="16.5" thickBot="1" x14ac:dyDescent="0.3">
      <c r="B7" s="9"/>
      <c r="C7" s="9"/>
      <c r="D7" s="10"/>
      <c r="E7" s="10"/>
      <c r="F7" s="10"/>
      <c r="G7" s="10"/>
      <c r="H7" s="38" t="s">
        <v>7</v>
      </c>
      <c r="I7" s="39" t="s">
        <v>6</v>
      </c>
      <c r="J7" s="39" t="s">
        <v>7</v>
      </c>
      <c r="K7" s="39" t="s">
        <v>6</v>
      </c>
      <c r="L7" s="76"/>
    </row>
    <row r="8" spans="2:12" ht="15.75" x14ac:dyDescent="0.25">
      <c r="B8" s="49">
        <v>1</v>
      </c>
      <c r="C8" s="50" t="s">
        <v>33</v>
      </c>
      <c r="D8" s="51" t="s">
        <v>25</v>
      </c>
      <c r="E8" s="48">
        <v>0.1</v>
      </c>
      <c r="F8" s="48"/>
      <c r="G8" s="48"/>
      <c r="H8" s="18">
        <v>0</v>
      </c>
      <c r="I8" s="18">
        <f t="shared" ref="I8" si="0">F8*H8</f>
        <v>0</v>
      </c>
      <c r="J8" s="18">
        <v>0</v>
      </c>
      <c r="K8" s="18">
        <f t="shared" ref="K8" si="1">J8*F8</f>
        <v>0</v>
      </c>
      <c r="L8" s="40">
        <f t="shared" ref="L8" si="2">I8+K8</f>
        <v>0</v>
      </c>
    </row>
    <row r="9" spans="2:12" ht="31.5" x14ac:dyDescent="0.25">
      <c r="B9" s="52">
        <v>2</v>
      </c>
      <c r="C9" s="36" t="s">
        <v>32</v>
      </c>
      <c r="D9" s="53" t="s">
        <v>14</v>
      </c>
      <c r="E9" s="54">
        <v>1.6</v>
      </c>
      <c r="F9" s="54"/>
      <c r="G9" s="54"/>
      <c r="H9" s="22">
        <v>0</v>
      </c>
      <c r="I9" s="22">
        <f t="shared" ref="I9" si="3">F9*H9</f>
        <v>0</v>
      </c>
      <c r="J9" s="22">
        <v>0</v>
      </c>
      <c r="K9" s="22">
        <f t="shared" ref="K9" si="4">J9*F9</f>
        <v>0</v>
      </c>
      <c r="L9" s="34">
        <f t="shared" ref="L9" si="5">I9+K9</f>
        <v>0</v>
      </c>
    </row>
    <row r="10" spans="2:12" ht="15.75" x14ac:dyDescent="0.25">
      <c r="B10" s="52">
        <v>3</v>
      </c>
      <c r="C10" s="36" t="s">
        <v>34</v>
      </c>
      <c r="D10" s="53" t="s">
        <v>14</v>
      </c>
      <c r="E10" s="54">
        <v>0.5</v>
      </c>
      <c r="F10" s="54"/>
      <c r="G10" s="54"/>
      <c r="H10" s="22">
        <v>0</v>
      </c>
      <c r="I10" s="22">
        <f t="shared" ref="I10" si="6">F10*H10</f>
        <v>0</v>
      </c>
      <c r="J10" s="22">
        <v>0</v>
      </c>
      <c r="K10" s="22">
        <f t="shared" ref="K10" si="7">J10*F10</f>
        <v>0</v>
      </c>
      <c r="L10" s="34">
        <f t="shared" ref="L10" si="8">I10+K10</f>
        <v>0</v>
      </c>
    </row>
    <row r="11" spans="2:12" ht="31.5" x14ac:dyDescent="0.25">
      <c r="B11" s="52">
        <v>4</v>
      </c>
      <c r="C11" s="36" t="s">
        <v>35</v>
      </c>
      <c r="D11" s="53" t="s">
        <v>14</v>
      </c>
      <c r="E11" s="54">
        <v>1.26</v>
      </c>
      <c r="F11" s="54"/>
      <c r="G11" s="54"/>
      <c r="H11" s="22">
        <v>0</v>
      </c>
      <c r="I11" s="22">
        <f t="shared" ref="I11:I12" si="9">F11*H11</f>
        <v>0</v>
      </c>
      <c r="J11" s="22">
        <v>0</v>
      </c>
      <c r="K11" s="22">
        <f t="shared" ref="K11:K12" si="10">J11*F11</f>
        <v>0</v>
      </c>
      <c r="L11" s="34">
        <f t="shared" ref="L11:L12" si="11">I11+K11</f>
        <v>0</v>
      </c>
    </row>
    <row r="12" spans="2:12" ht="31.5" x14ac:dyDescent="0.25">
      <c r="B12" s="52">
        <v>5</v>
      </c>
      <c r="C12" s="36" t="s">
        <v>36</v>
      </c>
      <c r="D12" s="53" t="s">
        <v>14</v>
      </c>
      <c r="E12" s="54">
        <v>2.15</v>
      </c>
      <c r="F12" s="54"/>
      <c r="G12" s="54"/>
      <c r="H12" s="22">
        <v>0</v>
      </c>
      <c r="I12" s="22">
        <f t="shared" si="9"/>
        <v>0</v>
      </c>
      <c r="J12" s="22">
        <v>0</v>
      </c>
      <c r="K12" s="22">
        <f t="shared" si="10"/>
        <v>0</v>
      </c>
      <c r="L12" s="34">
        <f t="shared" si="11"/>
        <v>0</v>
      </c>
    </row>
    <row r="13" spans="2:12" ht="31.5" x14ac:dyDescent="0.25">
      <c r="B13" s="52">
        <v>6</v>
      </c>
      <c r="C13" s="36" t="s">
        <v>37</v>
      </c>
      <c r="D13" s="53" t="s">
        <v>15</v>
      </c>
      <c r="E13" s="54">
        <v>13.44</v>
      </c>
      <c r="F13" s="54"/>
      <c r="G13" s="54"/>
      <c r="H13" s="22">
        <v>0</v>
      </c>
      <c r="I13" s="22">
        <f t="shared" ref="I13" si="12">F13*H13</f>
        <v>0</v>
      </c>
      <c r="J13" s="22">
        <v>0</v>
      </c>
      <c r="K13" s="22">
        <f t="shared" ref="K13" si="13">J13*F13</f>
        <v>0</v>
      </c>
      <c r="L13" s="34">
        <f t="shared" ref="L13" si="14">I13+K13</f>
        <v>0</v>
      </c>
    </row>
    <row r="14" spans="2:12" ht="31.5" x14ac:dyDescent="0.25">
      <c r="B14" s="52">
        <v>7</v>
      </c>
      <c r="C14" s="36" t="s">
        <v>38</v>
      </c>
      <c r="D14" s="53" t="s">
        <v>14</v>
      </c>
      <c r="E14" s="54">
        <v>1.6</v>
      </c>
      <c r="F14" s="54"/>
      <c r="G14" s="54"/>
      <c r="H14" s="22">
        <v>0</v>
      </c>
      <c r="I14" s="22">
        <f t="shared" ref="I14:I28" si="15">F14*H14</f>
        <v>0</v>
      </c>
      <c r="J14" s="22">
        <v>0</v>
      </c>
      <c r="K14" s="22">
        <f t="shared" ref="K14:K28" si="16">J14*F14</f>
        <v>0</v>
      </c>
      <c r="L14" s="34">
        <f t="shared" ref="L14:L28" si="17">I14+K14</f>
        <v>0</v>
      </c>
    </row>
    <row r="15" spans="2:12" ht="15.75" x14ac:dyDescent="0.25">
      <c r="B15" s="52">
        <v>8</v>
      </c>
      <c r="C15" s="36" t="s">
        <v>39</v>
      </c>
      <c r="D15" s="53" t="s">
        <v>14</v>
      </c>
      <c r="E15" s="54">
        <v>4.7</v>
      </c>
      <c r="F15" s="54"/>
      <c r="G15" s="54"/>
      <c r="H15" s="22">
        <v>0</v>
      </c>
      <c r="I15" s="22">
        <f t="shared" ref="I15:I27" si="18">F15*H15</f>
        <v>0</v>
      </c>
      <c r="J15" s="22">
        <v>0</v>
      </c>
      <c r="K15" s="22">
        <f t="shared" ref="K15:K27" si="19">J15*F15</f>
        <v>0</v>
      </c>
      <c r="L15" s="34">
        <f t="shared" ref="L15:L27" si="20">I15+K15</f>
        <v>0</v>
      </c>
    </row>
    <row r="16" spans="2:12" ht="15.75" x14ac:dyDescent="0.25">
      <c r="B16" s="52">
        <v>9</v>
      </c>
      <c r="C16" s="36" t="s">
        <v>28</v>
      </c>
      <c r="D16" s="53" t="s">
        <v>25</v>
      </c>
      <c r="E16" s="54">
        <v>0.5</v>
      </c>
      <c r="F16" s="54"/>
      <c r="G16" s="54"/>
      <c r="H16" s="22">
        <v>0</v>
      </c>
      <c r="I16" s="22">
        <f t="shared" si="18"/>
        <v>0</v>
      </c>
      <c r="J16" s="22">
        <v>0</v>
      </c>
      <c r="K16" s="22">
        <f t="shared" si="19"/>
        <v>0</v>
      </c>
      <c r="L16" s="34">
        <f t="shared" si="20"/>
        <v>0</v>
      </c>
    </row>
    <row r="17" spans="2:12" ht="15.75" x14ac:dyDescent="0.25">
      <c r="B17" s="52">
        <v>10</v>
      </c>
      <c r="C17" s="36" t="s">
        <v>29</v>
      </c>
      <c r="D17" s="53" t="s">
        <v>14</v>
      </c>
      <c r="E17" s="54">
        <v>67.2</v>
      </c>
      <c r="F17" s="54"/>
      <c r="G17" s="54"/>
      <c r="H17" s="22">
        <v>0</v>
      </c>
      <c r="I17" s="22">
        <f t="shared" si="18"/>
        <v>0</v>
      </c>
      <c r="J17" s="22">
        <v>0</v>
      </c>
      <c r="K17" s="22">
        <f t="shared" si="19"/>
        <v>0</v>
      </c>
      <c r="L17" s="34">
        <f t="shared" si="20"/>
        <v>0</v>
      </c>
    </row>
    <row r="18" spans="2:12" ht="31.5" x14ac:dyDescent="0.25">
      <c r="B18" s="52">
        <v>11</v>
      </c>
      <c r="C18" s="36" t="s">
        <v>40</v>
      </c>
      <c r="D18" s="53" t="s">
        <v>14</v>
      </c>
      <c r="E18" s="54">
        <v>66</v>
      </c>
      <c r="F18" s="54"/>
      <c r="G18" s="54"/>
      <c r="H18" s="22">
        <v>0</v>
      </c>
      <c r="I18" s="22">
        <f t="shared" si="18"/>
        <v>0</v>
      </c>
      <c r="J18" s="22">
        <v>0</v>
      </c>
      <c r="K18" s="22">
        <f t="shared" si="19"/>
        <v>0</v>
      </c>
      <c r="L18" s="34">
        <f t="shared" si="20"/>
        <v>0</v>
      </c>
    </row>
    <row r="19" spans="2:12" ht="15.75" x14ac:dyDescent="0.25">
      <c r="B19" s="52">
        <v>12</v>
      </c>
      <c r="C19" s="36" t="s">
        <v>30</v>
      </c>
      <c r="D19" s="53" t="s">
        <v>14</v>
      </c>
      <c r="E19" s="54">
        <v>6.6</v>
      </c>
      <c r="F19" s="54"/>
      <c r="G19" s="54"/>
      <c r="H19" s="22">
        <v>0</v>
      </c>
      <c r="I19" s="22">
        <f t="shared" si="18"/>
        <v>0</v>
      </c>
      <c r="J19" s="22">
        <v>0</v>
      </c>
      <c r="K19" s="22">
        <f t="shared" si="19"/>
        <v>0</v>
      </c>
      <c r="L19" s="34">
        <f t="shared" si="20"/>
        <v>0</v>
      </c>
    </row>
    <row r="20" spans="2:12" ht="15.75" x14ac:dyDescent="0.25">
      <c r="B20" s="52">
        <v>13</v>
      </c>
      <c r="C20" s="36" t="s">
        <v>41</v>
      </c>
      <c r="D20" s="53" t="s">
        <v>26</v>
      </c>
      <c r="E20" s="54">
        <v>64</v>
      </c>
      <c r="F20" s="54"/>
      <c r="G20" s="54"/>
      <c r="H20" s="22">
        <v>0</v>
      </c>
      <c r="I20" s="22">
        <f t="shared" si="18"/>
        <v>0</v>
      </c>
      <c r="J20" s="22">
        <v>0</v>
      </c>
      <c r="K20" s="22">
        <f t="shared" si="19"/>
        <v>0</v>
      </c>
      <c r="L20" s="34">
        <f t="shared" si="20"/>
        <v>0</v>
      </c>
    </row>
    <row r="21" spans="2:12" ht="15.75" x14ac:dyDescent="0.25">
      <c r="B21" s="52">
        <v>14</v>
      </c>
      <c r="C21" s="36" t="s">
        <v>42</v>
      </c>
      <c r="D21" s="53" t="s">
        <v>14</v>
      </c>
      <c r="E21" s="54">
        <v>19.8</v>
      </c>
      <c r="F21" s="54"/>
      <c r="G21" s="54"/>
      <c r="H21" s="22">
        <v>0</v>
      </c>
      <c r="I21" s="22">
        <f t="shared" ref="I21:I25" si="21">F21*H21</f>
        <v>0</v>
      </c>
      <c r="J21" s="22">
        <v>0</v>
      </c>
      <c r="K21" s="22">
        <f t="shared" ref="K21:K25" si="22">J21*F21</f>
        <v>0</v>
      </c>
      <c r="L21" s="34">
        <f t="shared" ref="L21:L25" si="23">I21+K21</f>
        <v>0</v>
      </c>
    </row>
    <row r="22" spans="2:12" ht="15.75" x14ac:dyDescent="0.25">
      <c r="B22" s="52">
        <v>15</v>
      </c>
      <c r="C22" s="36" t="s">
        <v>43</v>
      </c>
      <c r="D22" s="53" t="s">
        <v>14</v>
      </c>
      <c r="E22" s="54">
        <v>3.85</v>
      </c>
      <c r="F22" s="54"/>
      <c r="G22" s="54"/>
      <c r="H22" s="22">
        <v>0</v>
      </c>
      <c r="I22" s="22">
        <f t="shared" si="21"/>
        <v>0</v>
      </c>
      <c r="J22" s="22">
        <v>0</v>
      </c>
      <c r="K22" s="22">
        <f t="shared" si="22"/>
        <v>0</v>
      </c>
      <c r="L22" s="34">
        <f t="shared" si="23"/>
        <v>0</v>
      </c>
    </row>
    <row r="23" spans="2:12" ht="15.75" x14ac:dyDescent="0.25">
      <c r="B23" s="52">
        <v>16</v>
      </c>
      <c r="C23" s="36" t="s">
        <v>44</v>
      </c>
      <c r="D23" s="53" t="s">
        <v>15</v>
      </c>
      <c r="E23" s="54">
        <v>336</v>
      </c>
      <c r="F23" s="54"/>
      <c r="G23" s="54"/>
      <c r="H23" s="22">
        <v>0</v>
      </c>
      <c r="I23" s="22">
        <f t="shared" si="21"/>
        <v>0</v>
      </c>
      <c r="J23" s="22">
        <v>0</v>
      </c>
      <c r="K23" s="22">
        <f t="shared" si="22"/>
        <v>0</v>
      </c>
      <c r="L23" s="34">
        <f t="shared" si="23"/>
        <v>0</v>
      </c>
    </row>
    <row r="24" spans="2:12" ht="15.75" x14ac:dyDescent="0.25">
      <c r="B24" s="52">
        <v>17</v>
      </c>
      <c r="C24" s="36" t="s">
        <v>45</v>
      </c>
      <c r="D24" s="53" t="s">
        <v>14</v>
      </c>
      <c r="E24" s="54">
        <v>29.25</v>
      </c>
      <c r="F24" s="54"/>
      <c r="G24" s="54"/>
      <c r="H24" s="22">
        <v>0</v>
      </c>
      <c r="I24" s="22">
        <f t="shared" si="21"/>
        <v>0</v>
      </c>
      <c r="J24" s="22">
        <v>0</v>
      </c>
      <c r="K24" s="22">
        <f t="shared" si="22"/>
        <v>0</v>
      </c>
      <c r="L24" s="34">
        <f t="shared" si="23"/>
        <v>0</v>
      </c>
    </row>
    <row r="25" spans="2:12" ht="15.75" x14ac:dyDescent="0.25">
      <c r="B25" s="52">
        <v>18</v>
      </c>
      <c r="C25" s="36" t="s">
        <v>46</v>
      </c>
      <c r="D25" s="53" t="s">
        <v>15</v>
      </c>
      <c r="E25" s="54">
        <v>5.6</v>
      </c>
      <c r="F25" s="54"/>
      <c r="G25" s="54"/>
      <c r="H25" s="22">
        <v>0</v>
      </c>
      <c r="I25" s="22">
        <f t="shared" si="21"/>
        <v>0</v>
      </c>
      <c r="J25" s="22">
        <v>0</v>
      </c>
      <c r="K25" s="22">
        <f t="shared" si="22"/>
        <v>0</v>
      </c>
      <c r="L25" s="34">
        <f t="shared" si="23"/>
        <v>0</v>
      </c>
    </row>
    <row r="26" spans="2:12" ht="15.75" x14ac:dyDescent="0.25">
      <c r="B26" s="52">
        <v>19</v>
      </c>
      <c r="C26" s="36" t="s">
        <v>47</v>
      </c>
      <c r="D26" s="53" t="s">
        <v>25</v>
      </c>
      <c r="E26" s="54">
        <v>0.5</v>
      </c>
      <c r="F26" s="54"/>
      <c r="G26" s="54"/>
      <c r="H26" s="22">
        <v>0</v>
      </c>
      <c r="I26" s="22">
        <f t="shared" si="18"/>
        <v>0</v>
      </c>
      <c r="J26" s="22">
        <v>0</v>
      </c>
      <c r="K26" s="22">
        <f t="shared" si="19"/>
        <v>0</v>
      </c>
      <c r="L26" s="34">
        <f t="shared" si="20"/>
        <v>0</v>
      </c>
    </row>
    <row r="27" spans="2:12" ht="15.75" x14ac:dyDescent="0.25">
      <c r="B27" s="52">
        <v>20</v>
      </c>
      <c r="C27" s="36" t="s">
        <v>48</v>
      </c>
      <c r="D27" s="53" t="s">
        <v>15</v>
      </c>
      <c r="E27" s="54">
        <v>1688</v>
      </c>
      <c r="F27" s="54"/>
      <c r="G27" s="54"/>
      <c r="H27" s="22">
        <v>0</v>
      </c>
      <c r="I27" s="22">
        <f t="shared" si="18"/>
        <v>0</v>
      </c>
      <c r="J27" s="22">
        <v>0</v>
      </c>
      <c r="K27" s="22">
        <f t="shared" si="19"/>
        <v>0</v>
      </c>
      <c r="L27" s="34">
        <f t="shared" si="20"/>
        <v>0</v>
      </c>
    </row>
    <row r="28" spans="2:12" ht="15.75" x14ac:dyDescent="0.25">
      <c r="B28" s="52">
        <v>21</v>
      </c>
      <c r="C28" s="36" t="s">
        <v>49</v>
      </c>
      <c r="D28" s="53" t="s">
        <v>15</v>
      </c>
      <c r="E28" s="54">
        <v>336</v>
      </c>
      <c r="F28" s="54"/>
      <c r="G28" s="54"/>
      <c r="H28" s="22">
        <v>0</v>
      </c>
      <c r="I28" s="22">
        <f t="shared" si="15"/>
        <v>0</v>
      </c>
      <c r="J28" s="22">
        <v>0</v>
      </c>
      <c r="K28" s="22">
        <f t="shared" si="16"/>
        <v>0</v>
      </c>
      <c r="L28" s="34">
        <f t="shared" si="17"/>
        <v>0</v>
      </c>
    </row>
    <row r="29" spans="2:12" ht="16.5" thickBot="1" x14ac:dyDescent="0.3">
      <c r="B29" s="52">
        <v>22</v>
      </c>
      <c r="C29" s="36" t="s">
        <v>31</v>
      </c>
      <c r="D29" s="53" t="s">
        <v>25</v>
      </c>
      <c r="E29" s="54">
        <v>0.5</v>
      </c>
      <c r="F29" s="54"/>
      <c r="G29" s="54"/>
      <c r="H29" s="22">
        <v>0</v>
      </c>
      <c r="I29" s="22">
        <f t="shared" ref="I29" si="24">F29*H29</f>
        <v>0</v>
      </c>
      <c r="J29" s="22">
        <v>0</v>
      </c>
      <c r="K29" s="22">
        <f t="shared" ref="K29" si="25">J29*F29</f>
        <v>0</v>
      </c>
      <c r="L29" s="34">
        <f t="shared" ref="L29" si="26">I29+K29</f>
        <v>0</v>
      </c>
    </row>
    <row r="30" spans="2:12" s="1" customFormat="1" ht="16.5" thickBot="1" x14ac:dyDescent="0.3">
      <c r="B30" s="12"/>
      <c r="C30" s="12" t="s">
        <v>13</v>
      </c>
      <c r="D30" s="13"/>
      <c r="E30" s="14"/>
      <c r="F30" s="14"/>
      <c r="G30" s="14"/>
      <c r="H30" s="43"/>
      <c r="I30" s="44">
        <f>SUM(I8:I29)</f>
        <v>0</v>
      </c>
      <c r="J30" s="44"/>
      <c r="K30" s="44">
        <f>SUM(K8:K29)</f>
        <v>0</v>
      </c>
      <c r="L30" s="45">
        <f>SUM(L8:L29)</f>
        <v>0</v>
      </c>
    </row>
    <row r="31" spans="2:12" ht="15.75" x14ac:dyDescent="0.25">
      <c r="B31" s="15"/>
      <c r="C31" s="15" t="s">
        <v>4</v>
      </c>
      <c r="D31" s="16"/>
      <c r="E31" s="17"/>
      <c r="F31" s="17"/>
      <c r="G31" s="17"/>
      <c r="H31" s="41"/>
      <c r="I31" s="11"/>
      <c r="J31" s="11"/>
      <c r="K31" s="11"/>
      <c r="L31" s="42">
        <f>L30*20/120</f>
        <v>0</v>
      </c>
    </row>
    <row r="32" spans="2:12" ht="15.75" x14ac:dyDescent="0.25">
      <c r="B32" s="19"/>
      <c r="C32" s="19" t="s">
        <v>5</v>
      </c>
      <c r="D32" s="20"/>
      <c r="E32" s="21"/>
      <c r="F32" s="21"/>
      <c r="G32" s="21"/>
      <c r="H32" s="33"/>
      <c r="I32" s="22"/>
      <c r="J32" s="22"/>
      <c r="K32" s="22"/>
      <c r="L32" s="23">
        <f>L30-L31</f>
        <v>0</v>
      </c>
    </row>
    <row r="33" spans="2:12" ht="15.75" customHeight="1" x14ac:dyDescent="0.25">
      <c r="B33" s="19"/>
      <c r="C33" s="19" t="s">
        <v>23</v>
      </c>
      <c r="D33" s="19"/>
      <c r="E33" s="24"/>
      <c r="F33" s="30"/>
      <c r="G33" s="31"/>
      <c r="H33" s="66" t="s">
        <v>21</v>
      </c>
      <c r="I33" s="67"/>
      <c r="J33" s="67"/>
      <c r="K33" s="67"/>
      <c r="L33" s="68"/>
    </row>
    <row r="34" spans="2:12" ht="15.75" customHeight="1" x14ac:dyDescent="0.25">
      <c r="B34" s="19"/>
      <c r="C34" s="19" t="s">
        <v>2</v>
      </c>
      <c r="D34" s="19"/>
      <c r="E34" s="20"/>
      <c r="F34" s="30"/>
      <c r="G34" s="29"/>
      <c r="H34" s="69" t="s">
        <v>22</v>
      </c>
      <c r="I34" s="70"/>
      <c r="J34" s="70"/>
      <c r="K34" s="70"/>
      <c r="L34" s="71"/>
    </row>
    <row r="35" spans="2:12" ht="15.75" x14ac:dyDescent="0.25">
      <c r="B35" s="19"/>
      <c r="C35" s="19" t="s">
        <v>1</v>
      </c>
      <c r="D35" s="19"/>
      <c r="E35" s="20"/>
      <c r="F35" s="29"/>
      <c r="G35" s="29"/>
      <c r="H35" s="35"/>
      <c r="I35" s="36"/>
      <c r="J35" s="36"/>
      <c r="K35" s="36"/>
      <c r="L35" s="37"/>
    </row>
    <row r="36" spans="2:12" ht="16.5" customHeight="1" thickBot="1" x14ac:dyDescent="0.3">
      <c r="B36" s="25"/>
      <c r="C36" s="10" t="s">
        <v>3</v>
      </c>
      <c r="D36" s="10"/>
      <c r="E36" s="26"/>
      <c r="F36" s="2"/>
      <c r="G36" s="32"/>
      <c r="H36" s="60" t="s">
        <v>24</v>
      </c>
      <c r="I36" s="61"/>
      <c r="J36" s="61"/>
      <c r="K36" s="61"/>
      <c r="L36" s="62"/>
    </row>
  </sheetData>
  <mergeCells count="17">
    <mergeCell ref="B2:B3"/>
    <mergeCell ref="H33:L33"/>
    <mergeCell ref="H34:L34"/>
    <mergeCell ref="H5:L5"/>
    <mergeCell ref="L6:L7"/>
    <mergeCell ref="H6:I6"/>
    <mergeCell ref="J6:K6"/>
    <mergeCell ref="C2:C3"/>
    <mergeCell ref="D2:D3"/>
    <mergeCell ref="H2:L2"/>
    <mergeCell ref="E2:E3"/>
    <mergeCell ref="H4:L4"/>
    <mergeCell ref="G2:G3"/>
    <mergeCell ref="F2:F3"/>
    <mergeCell ref="H3:L3"/>
    <mergeCell ref="H36:L36"/>
    <mergeCell ref="C1:L1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2020-02-07T14:38:29Z</dcterms:modified>
</cp:coreProperties>
</file>