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Server2008\проект\06_Контракты\10_Строительство\16 Проёмы, окна, двери, ворота\16 Проёмы 4го этапа Витражи, окна\Тендер на окна, двери и витражи склада ГП\"/>
    </mc:Choice>
  </mc:AlternateContent>
  <xr:revisionPtr revIDLastSave="0" documentId="13_ncr:1_{19793F17-1A2F-4D2B-98C5-BE975075A7D8}" xr6:coauthVersionLast="47" xr6:coauthVersionMax="47" xr10:uidLastSave="{00000000-0000-0000-0000-000000000000}"/>
  <bookViews>
    <workbookView xWindow="7935" yWindow="675" windowWidth="14340" windowHeight="1492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J9" i="1"/>
  <c r="L8" i="1"/>
  <c r="J8" i="1"/>
  <c r="L10" i="1"/>
  <c r="L11" i="1"/>
  <c r="L12" i="1"/>
  <c r="L13" i="1"/>
  <c r="L14" i="1"/>
  <c r="L15" i="1"/>
  <c r="L7" i="1"/>
  <c r="J10" i="1"/>
  <c r="J11" i="1"/>
  <c r="J12" i="1"/>
  <c r="J13" i="1"/>
  <c r="J14" i="1"/>
  <c r="J15" i="1"/>
  <c r="J7" i="1"/>
  <c r="M9" i="1" l="1"/>
  <c r="M8" i="1"/>
  <c r="M7" i="1"/>
  <c r="M13" i="1" l="1"/>
  <c r="M11" i="1"/>
  <c r="M15" i="1" l="1"/>
  <c r="M14" i="1"/>
  <c r="J16" i="1"/>
  <c r="M12" i="1"/>
  <c r="M10" i="1"/>
  <c r="L16" i="1"/>
  <c r="M16" i="1" l="1"/>
  <c r="M17" i="1" s="1"/>
  <c r="M18" i="1" s="1"/>
</calcChain>
</file>

<file path=xl/sharedStrings.xml><?xml version="1.0" encoding="utf-8"?>
<sst xmlns="http://schemas.openxmlformats.org/spreadsheetml/2006/main" count="44" uniqueCount="42">
  <si>
    <t>Размер,м (ширина*высота)</t>
  </si>
  <si>
    <t>Описание</t>
  </si>
  <si>
    <t>Кол-во</t>
  </si>
  <si>
    <t>Цвет изнутри,RAL</t>
  </si>
  <si>
    <t>Цвет снаружи,RAL</t>
  </si>
  <si>
    <t>За ед., руб.</t>
  </si>
  <si>
    <t>Общая, руб.</t>
  </si>
  <si>
    <t>Стоимость итого, руб, с НДС:</t>
  </si>
  <si>
    <t>Стоимость материалов, руб. с НДС</t>
  </si>
  <si>
    <t>Стоимость работ, руб. с НДС</t>
  </si>
  <si>
    <t>Срок поставки и установки, кал. Дней</t>
  </si>
  <si>
    <t>Стоимость итого, руб. с НДС</t>
  </si>
  <si>
    <t>НДС</t>
  </si>
  <si>
    <t>Стоимость итого, руб. без НДС</t>
  </si>
  <si>
    <t>Условия гарантии</t>
  </si>
  <si>
    <t>Порядок расчётов, предоплата</t>
  </si>
  <si>
    <t>ИНН/КПП</t>
  </si>
  <si>
    <t>1,2*1,2</t>
  </si>
  <si>
    <t>2,4*1,2</t>
  </si>
  <si>
    <t>Критерии</t>
  </si>
  <si>
    <t>Указать наименование организации</t>
  </si>
  <si>
    <t>указать ИНН / КПП</t>
  </si>
  <si>
    <t>Участник тендерного отбора</t>
  </si>
  <si>
    <t>указать срок гарантии</t>
  </si>
  <si>
    <t>указать размер авансового платежа</t>
  </si>
  <si>
    <t>Витраж размерами 3000 мм x 14600 мм на эвакуационной лестнице здания АБК из Al профиля Alutech, в составе: 27 глухих полей. Включая бронирование, москитные сетки, установку нащельников. Наружные нащельники предоставляет заказчик.</t>
  </si>
  <si>
    <t>Дверь размерами 1100 мм x 2200 мм из Al профиля Alutech, в составе: одностворчатой двери. Включая установку нащельников. Наружные нащельники предоставляет заказчик.</t>
  </si>
  <si>
    <t>Дверь размерами 1300 мм x 2200 мм из Al профиля Alutech, в составе: двухстворчатой двери.  Включая установку нащельников. Наружные нащельники предоставляет заказчик.</t>
  </si>
  <si>
    <t>Витраж размерами 2100 мм x 12000 мм, в составе: 15 глухих полей, двухстворчатой двери и двух поворотно-откидных створок. Включая бронирование, москитные сетки, установку нащельников. Наружные нащельники предоставляет заказчик.</t>
  </si>
  <si>
    <t>1,3*2,2</t>
  </si>
  <si>
    <t>1,1*2,2</t>
  </si>
  <si>
    <t>5,4*2</t>
  </si>
  <si>
    <t>3*14,6 (размеры уточнить по месту)</t>
  </si>
  <si>
    <t>Окно размерами 1200 мм x 1200 мм из Al профиля Alutech на лицевом Фасаде производственного здания Фета в составе: поворотно-откидной створки и глухого поля. Включая бронирование, москитные сетки, установку нащельников и подоконников. Наружные нащельники предоставляет заказчик.</t>
  </si>
  <si>
    <t>Окно витражное фасадное из Al профиля Alutech размерами 5400 мм x 2000 мм, в составе: трёх глухих полей и поворотно-откидной створки. Включая бронирование, москитные сетки, установку нащельников и подоконников. Наружные нащельники предоставляет заказчик.</t>
  </si>
  <si>
    <t>Окно размерами 2400 мм x 1200 мм, в составе: поворотно-откидной створки и глухого поля. Включая бронирование, москитные сетки, установку нащельников и подоконников. Наружные нащельники предоставляет заказчик.</t>
  </si>
  <si>
    <t>2,5*12,5
(размеры уточнить по месту)</t>
  </si>
  <si>
    <t xml:space="preserve">Окно размерами 2300 мм x 1700 мм из Al профиля Alutech на торцевом фасаде административного здания в составе: поворотно-откидной створки и глухого поля </t>
  </si>
  <si>
    <t>2,3*1,7</t>
  </si>
  <si>
    <t xml:space="preserve">Окно размерами 2300 мм x 1300 мм из Al профиля Alutech на торцевом фасаде административного здания в составе: поворотно-откидной створки и глухого поля </t>
  </si>
  <si>
    <t>2,3*1,3</t>
  </si>
  <si>
    <r>
      <rPr>
        <b/>
        <sz val="20"/>
        <color theme="1"/>
        <rFont val="Calibri"/>
        <family val="2"/>
        <charset val="204"/>
        <scheme val="minor"/>
      </rPr>
      <t>Тендерная таблица</t>
    </r>
    <r>
      <rPr>
        <b/>
        <sz val="16"/>
        <color theme="1"/>
        <rFont val="Calibri"/>
        <family val="2"/>
        <charset val="204"/>
        <scheme val="minor"/>
      </rPr>
      <t xml:space="preserve">
</t>
    </r>
    <r>
      <rPr>
        <b/>
        <u/>
        <sz val="16"/>
        <color theme="1"/>
        <rFont val="Calibri"/>
        <family val="2"/>
        <charset val="204"/>
        <scheme val="minor"/>
      </rPr>
      <t>Наименование закупки:</t>
    </r>
    <r>
      <rPr>
        <b/>
        <sz val="16"/>
        <color theme="1"/>
        <rFont val="Calibri"/>
        <family val="2"/>
        <charset val="204"/>
        <scheme val="minor"/>
      </rPr>
      <t xml:space="preserve">  Изготовление и монтаж окон, дверей и витражей на объекте: «Реконструкция комплекса производственных объектов ОАО «Северное Молоко», расположенном по адресу: Вологодская обл., г. Грязовец, ул. Соколовская, д.59. согласно ТЗ.</t>
    </r>
    <r>
      <rPr>
        <b/>
        <u/>
        <sz val="16"/>
        <color theme="1"/>
        <rFont val="Calibri"/>
        <family val="2"/>
        <charset val="204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</si>
</sst>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Fill="1" applyBorder="1"/>
    <xf numFmtId="0" fontId="0" fillId="0" borderId="5" xfId="0" applyBorder="1"/>
    <xf numFmtId="0" fontId="0" fillId="0" borderId="3" xfId="0" applyBorder="1"/>
    <xf numFmtId="0" fontId="0" fillId="0" borderId="3" xfId="0" applyFill="1" applyBorder="1"/>
    <xf numFmtId="4" fontId="0" fillId="0" borderId="3" xfId="0" applyNumberFormat="1" applyFill="1" applyBorder="1"/>
    <xf numFmtId="4" fontId="0" fillId="0" borderId="25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4" fontId="0" fillId="0" borderId="27" xfId="0" applyNumberFormat="1" applyBorder="1" applyAlignment="1">
      <alignment wrapText="1"/>
    </xf>
    <xf numFmtId="0" fontId="0" fillId="0" borderId="18" xfId="0" applyBorder="1"/>
    <xf numFmtId="4" fontId="0" fillId="0" borderId="3" xfId="0" applyNumberFormat="1" applyBorder="1"/>
    <xf numFmtId="0" fontId="0" fillId="0" borderId="31" xfId="0" applyBorder="1"/>
    <xf numFmtId="4" fontId="0" fillId="0" borderId="31" xfId="0" applyNumberFormat="1" applyBorder="1" applyAlignment="1">
      <alignment wrapText="1"/>
    </xf>
    <xf numFmtId="4" fontId="2" fillId="0" borderId="7" xfId="0" applyNumberFormat="1" applyFont="1" applyBorder="1" applyAlignment="1">
      <alignment wrapText="1"/>
    </xf>
    <xf numFmtId="4" fontId="2" fillId="0" borderId="31" xfId="0" applyNumberFormat="1" applyFont="1" applyBorder="1" applyAlignment="1">
      <alignment wrapText="1"/>
    </xf>
    <xf numFmtId="0" fontId="0" fillId="0" borderId="32" xfId="0" applyBorder="1"/>
    <xf numFmtId="0" fontId="0" fillId="0" borderId="22" xfId="0" applyBorder="1"/>
    <xf numFmtId="0" fontId="0" fillId="0" borderId="21" xfId="0" applyBorder="1"/>
    <xf numFmtId="0" fontId="0" fillId="0" borderId="5" xfId="0" applyBorder="1" applyAlignment="1">
      <alignment vertical="center" wrapText="1"/>
    </xf>
    <xf numFmtId="0" fontId="0" fillId="0" borderId="34" xfId="0" applyFill="1" applyBorder="1"/>
    <xf numFmtId="0" fontId="0" fillId="0" borderId="35" xfId="0" applyFill="1" applyBorder="1"/>
    <xf numFmtId="0" fontId="0" fillId="0" borderId="37" xfId="0" applyBorder="1"/>
    <xf numFmtId="0" fontId="0" fillId="0" borderId="34" xfId="0" applyBorder="1"/>
    <xf numFmtId="0" fontId="0" fillId="0" borderId="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2" xfId="0" applyNumberFormat="1" applyFill="1" applyBorder="1"/>
    <xf numFmtId="4" fontId="0" fillId="0" borderId="16" xfId="0" applyNumberFormat="1" applyFill="1" applyBorder="1"/>
    <xf numFmtId="4" fontId="0" fillId="0" borderId="11" xfId="0" applyNumberFormat="1" applyFill="1" applyBorder="1"/>
    <xf numFmtId="4" fontId="0" fillId="0" borderId="30" xfId="0" applyNumberFormat="1" applyBorder="1"/>
    <xf numFmtId="4" fontId="2" fillId="0" borderId="39" xfId="0" applyNumberFormat="1" applyFont="1" applyBorder="1" applyAlignment="1">
      <alignment wrapText="1"/>
    </xf>
    <xf numFmtId="4" fontId="0" fillId="0" borderId="2" xfId="0" applyNumberFormat="1" applyBorder="1"/>
    <xf numFmtId="4" fontId="0" fillId="0" borderId="16" xfId="0" applyNumberFormat="1" applyBorder="1"/>
    <xf numFmtId="0" fontId="0" fillId="0" borderId="6" xfId="0" applyBorder="1"/>
    <xf numFmtId="0" fontId="0" fillId="0" borderId="29" xfId="0" applyBorder="1"/>
    <xf numFmtId="0" fontId="0" fillId="0" borderId="36" xfId="0" applyBorder="1"/>
    <xf numFmtId="4" fontId="0" fillId="0" borderId="28" xfId="0" applyNumberFormat="1" applyBorder="1"/>
    <xf numFmtId="4" fontId="0" fillId="0" borderId="6" xfId="0" applyNumberFormat="1" applyBorder="1"/>
    <xf numFmtId="4" fontId="0" fillId="0" borderId="12" xfId="0" applyNumberFormat="1" applyBorder="1"/>
    <xf numFmtId="0" fontId="2" fillId="0" borderId="18" xfId="0" applyFont="1" applyBorder="1" applyAlignment="1"/>
    <xf numFmtId="0" fontId="2" fillId="0" borderId="5" xfId="0" applyFont="1" applyBorder="1" applyAlignment="1"/>
    <xf numFmtId="0" fontId="0" fillId="0" borderId="20" xfId="0" applyBorder="1"/>
    <xf numFmtId="0" fontId="3" fillId="0" borderId="42" xfId="0" applyNumberFormat="1" applyFont="1" applyBorder="1" applyAlignment="1">
      <alignment horizontal="center" vertical="center" wrapText="1" shrinkToFit="1"/>
    </xf>
    <xf numFmtId="0" fontId="3" fillId="0" borderId="43" xfId="0" applyNumberFormat="1" applyFont="1" applyBorder="1" applyAlignment="1">
      <alignment horizontal="center" vertical="center" wrapText="1" shrinkToFit="1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42" xfId="0" applyNumberFormat="1" applyFont="1" applyBorder="1" applyAlignment="1">
      <alignment horizontal="center" vertical="center" wrapText="1" shrinkToFi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2" fillId="0" borderId="45" xfId="0" applyFont="1" applyBorder="1" applyAlignment="1"/>
    <xf numFmtId="0" fontId="2" fillId="0" borderId="46" xfId="0" applyFont="1" applyBorder="1" applyAlignment="1"/>
    <xf numFmtId="0" fontId="3" fillId="0" borderId="7" xfId="0" applyNumberFormat="1" applyFont="1" applyBorder="1" applyAlignment="1">
      <alignment horizontal="center" vertical="center" wrapText="1" shrinkToFit="1"/>
    </xf>
    <xf numFmtId="0" fontId="3" fillId="0" borderId="50" xfId="0" applyNumberFormat="1" applyFont="1" applyBorder="1" applyAlignment="1">
      <alignment horizontal="center" vertical="center" wrapText="1" shrinkToFit="1"/>
    </xf>
    <xf numFmtId="0" fontId="0" fillId="0" borderId="25" xfId="0" applyBorder="1"/>
    <xf numFmtId="0" fontId="0" fillId="0" borderId="26" xfId="0" applyBorder="1"/>
    <xf numFmtId="0" fontId="0" fillId="0" borderId="7" xfId="0" applyBorder="1"/>
    <xf numFmtId="0" fontId="0" fillId="0" borderId="27" xfId="0" applyBorder="1"/>
    <xf numFmtId="0" fontId="0" fillId="0" borderId="23" xfId="0" applyBorder="1"/>
    <xf numFmtId="0" fontId="0" fillId="0" borderId="24" xfId="0" applyBorder="1"/>
    <xf numFmtId="0" fontId="4" fillId="0" borderId="0" xfId="0" applyNumberFormat="1" applyFont="1" applyBorder="1" applyAlignment="1">
      <alignment horizontal="center" vertical="center" wrapText="1" shrinkToFit="1"/>
    </xf>
    <xf numFmtId="0" fontId="3" fillId="0" borderId="37" xfId="0" applyNumberFormat="1" applyFont="1" applyBorder="1" applyAlignment="1">
      <alignment horizontal="center" vertical="center" wrapText="1" shrinkToFit="1"/>
    </xf>
    <xf numFmtId="0" fontId="3" fillId="0" borderId="42" xfId="0" applyNumberFormat="1" applyFont="1" applyBorder="1" applyAlignment="1">
      <alignment horizontal="center" vertical="center" wrapText="1" shrinkToFit="1"/>
    </xf>
    <xf numFmtId="0" fontId="3" fillId="0" borderId="43" xfId="0" applyNumberFormat="1" applyFont="1" applyBorder="1" applyAlignment="1">
      <alignment horizontal="center" vertical="center" wrapText="1" shrinkToFit="1"/>
    </xf>
    <xf numFmtId="0" fontId="0" fillId="0" borderId="14" xfId="0" applyNumberFormat="1" applyBorder="1" applyAlignment="1">
      <alignment horizontal="center" vertical="center" wrapText="1" shrinkToFit="1"/>
    </xf>
    <xf numFmtId="0" fontId="0" fillId="0" borderId="33" xfId="0" applyNumberFormat="1" applyBorder="1" applyAlignment="1">
      <alignment horizontal="center" vertical="center" wrapText="1" shrinkToFit="1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 wrapText="1" shrinkToFit="1"/>
    </xf>
    <xf numFmtId="0" fontId="0" fillId="0" borderId="40" xfId="0" applyBorder="1" applyAlignment="1">
      <alignment horizontal="center" wrapText="1" shrinkToFit="1"/>
    </xf>
    <xf numFmtId="0" fontId="0" fillId="0" borderId="41" xfId="0" applyBorder="1" applyAlignment="1">
      <alignment horizontal="center" wrapText="1" shrinkToFit="1"/>
    </xf>
    <xf numFmtId="0" fontId="2" fillId="0" borderId="4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8" xfId="0" applyNumberFormat="1" applyBorder="1" applyAlignment="1">
      <alignment horizontal="center" vertical="center" wrapText="1" shrinkToFit="1"/>
    </xf>
    <xf numFmtId="0" fontId="0" fillId="0" borderId="5" xfId="0" applyNumberForma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 shrinkToFit="1"/>
    </xf>
    <xf numFmtId="0" fontId="0" fillId="0" borderId="21" xfId="0" applyNumberFormat="1" applyBorder="1" applyAlignment="1">
      <alignment horizontal="center" vertical="center" wrapText="1" shrinkToFit="1"/>
    </xf>
    <xf numFmtId="0" fontId="0" fillId="0" borderId="45" xfId="0" applyNumberFormat="1" applyBorder="1" applyAlignment="1">
      <alignment horizontal="center" vertical="center" wrapText="1" shrinkToFit="1"/>
    </xf>
    <xf numFmtId="0" fontId="0" fillId="0" borderId="46" xfId="0" applyNumberForma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4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20"/>
  <sheetViews>
    <sheetView tabSelected="1" zoomScale="70" zoomScaleNormal="70" workbookViewId="0">
      <selection activeCell="O5" sqref="O5"/>
    </sheetView>
  </sheetViews>
  <sheetFormatPr defaultRowHeight="15" x14ac:dyDescent="0.25"/>
  <cols>
    <col min="2" max="2" width="4" bestFit="1" customWidth="1"/>
    <col min="3" max="3" width="62.42578125" bestFit="1" customWidth="1"/>
    <col min="4" max="4" width="9.7109375" bestFit="1" customWidth="1"/>
    <col min="5" max="5" width="7.140625" bestFit="1" customWidth="1"/>
    <col min="6" max="6" width="7.42578125" bestFit="1" customWidth="1"/>
    <col min="7" max="7" width="7.28515625" bestFit="1" customWidth="1"/>
    <col min="8" max="8" width="10.85546875" customWidth="1"/>
    <col min="9" max="9" width="10.5703125" customWidth="1"/>
    <col min="10" max="10" width="12" customWidth="1"/>
    <col min="11" max="11" width="9.5703125" customWidth="1"/>
    <col min="12" max="12" width="10.5703125" customWidth="1"/>
    <col min="13" max="13" width="12" bestFit="1" customWidth="1"/>
  </cols>
  <sheetData>
    <row r="1" spans="2:13" ht="93.75" customHeight="1" thickBot="1" x14ac:dyDescent="0.3">
      <c r="B1" s="60" t="s">
        <v>41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2:13" ht="19.5" thickBot="1" x14ac:dyDescent="0.3">
      <c r="B2" s="52"/>
      <c r="C2" s="47"/>
      <c r="D2" s="47"/>
      <c r="E2" s="47"/>
      <c r="F2" s="47"/>
      <c r="G2" s="47"/>
      <c r="H2" s="61" t="s">
        <v>22</v>
      </c>
      <c r="I2" s="62"/>
      <c r="J2" s="62"/>
      <c r="K2" s="62"/>
      <c r="L2" s="62"/>
      <c r="M2" s="63"/>
    </row>
    <row r="3" spans="2:13" ht="19.5" thickBot="1" x14ac:dyDescent="0.3">
      <c r="B3" s="53"/>
      <c r="C3" s="46" t="s">
        <v>19</v>
      </c>
      <c r="D3" s="46"/>
      <c r="E3" s="46"/>
      <c r="F3" s="46"/>
      <c r="G3" s="46"/>
      <c r="H3" s="61" t="s">
        <v>20</v>
      </c>
      <c r="I3" s="62"/>
      <c r="J3" s="62"/>
      <c r="K3" s="62"/>
      <c r="L3" s="62"/>
      <c r="M3" s="63"/>
    </row>
    <row r="4" spans="2:13" ht="19.5" thickBot="1" x14ac:dyDescent="0.3">
      <c r="B4" s="52"/>
      <c r="C4" s="48" t="s">
        <v>16</v>
      </c>
      <c r="D4" s="44"/>
      <c r="E4" s="44"/>
      <c r="F4" s="44"/>
      <c r="G4" s="45"/>
      <c r="H4" s="61" t="s">
        <v>21</v>
      </c>
      <c r="I4" s="62"/>
      <c r="J4" s="62"/>
      <c r="K4" s="62"/>
      <c r="L4" s="62"/>
      <c r="M4" s="63"/>
    </row>
    <row r="5" spans="2:13" ht="48" customHeight="1" x14ac:dyDescent="0.25">
      <c r="B5" s="66"/>
      <c r="C5" s="84" t="s">
        <v>1</v>
      </c>
      <c r="D5" s="78" t="s">
        <v>0</v>
      </c>
      <c r="E5" s="78" t="s">
        <v>3</v>
      </c>
      <c r="F5" s="78" t="s">
        <v>4</v>
      </c>
      <c r="G5" s="82" t="s">
        <v>2</v>
      </c>
      <c r="H5" s="64" t="s">
        <v>10</v>
      </c>
      <c r="I5" s="80" t="s">
        <v>8</v>
      </c>
      <c r="J5" s="81"/>
      <c r="K5" s="81" t="s">
        <v>9</v>
      </c>
      <c r="L5" s="86"/>
      <c r="M5" s="87" t="s">
        <v>7</v>
      </c>
    </row>
    <row r="6" spans="2:13" ht="46.5" customHeight="1" thickBot="1" x14ac:dyDescent="0.3">
      <c r="B6" s="67"/>
      <c r="C6" s="85"/>
      <c r="D6" s="79"/>
      <c r="E6" s="79"/>
      <c r="F6" s="79"/>
      <c r="G6" s="83"/>
      <c r="H6" s="65"/>
      <c r="I6" s="26" t="s">
        <v>5</v>
      </c>
      <c r="J6" s="21" t="s">
        <v>6</v>
      </c>
      <c r="K6" s="21" t="s">
        <v>5</v>
      </c>
      <c r="L6" s="27" t="s">
        <v>6</v>
      </c>
      <c r="M6" s="88"/>
    </row>
    <row r="7" spans="2:13" ht="75" x14ac:dyDescent="0.25">
      <c r="B7" s="54">
        <v>1</v>
      </c>
      <c r="C7" s="49" t="s">
        <v>33</v>
      </c>
      <c r="D7" s="2" t="s">
        <v>17</v>
      </c>
      <c r="E7" s="7">
        <v>7016</v>
      </c>
      <c r="F7" s="7">
        <v>9003</v>
      </c>
      <c r="G7" s="1">
        <v>4</v>
      </c>
      <c r="H7" s="22">
        <v>0</v>
      </c>
      <c r="I7" s="28">
        <v>0</v>
      </c>
      <c r="J7" s="8">
        <f t="shared" ref="J7:J15" si="0">I7*G7</f>
        <v>0</v>
      </c>
      <c r="K7" s="8">
        <v>0</v>
      </c>
      <c r="L7" s="29">
        <f t="shared" ref="L7:L15" si="1">K7*G7</f>
        <v>0</v>
      </c>
      <c r="M7" s="9">
        <f>L7+J7</f>
        <v>0</v>
      </c>
    </row>
    <row r="8" spans="2:13" ht="45" x14ac:dyDescent="0.25">
      <c r="B8" s="55">
        <v>2</v>
      </c>
      <c r="C8" s="49" t="s">
        <v>37</v>
      </c>
      <c r="D8" s="2" t="s">
        <v>38</v>
      </c>
      <c r="E8" s="7">
        <v>7016</v>
      </c>
      <c r="F8" s="7">
        <v>9003</v>
      </c>
      <c r="G8" s="1">
        <v>1</v>
      </c>
      <c r="H8" s="23">
        <v>0</v>
      </c>
      <c r="I8" s="30">
        <v>0</v>
      </c>
      <c r="J8" s="8">
        <f t="shared" ref="J8:J9" si="2">I8*G8</f>
        <v>0</v>
      </c>
      <c r="K8" s="4">
        <v>0</v>
      </c>
      <c r="L8" s="29">
        <f t="shared" ref="L8:L9" si="3">K8*G8</f>
        <v>0</v>
      </c>
      <c r="M8" s="10">
        <f t="shared" ref="M8:M9" si="4">L8+J8</f>
        <v>0</v>
      </c>
    </row>
    <row r="9" spans="2:13" ht="45" x14ac:dyDescent="0.25">
      <c r="B9" s="55">
        <v>3</v>
      </c>
      <c r="C9" s="49" t="s">
        <v>39</v>
      </c>
      <c r="D9" s="2" t="s">
        <v>40</v>
      </c>
      <c r="E9" s="7">
        <v>7016</v>
      </c>
      <c r="F9" s="7">
        <v>9003</v>
      </c>
      <c r="G9" s="1">
        <v>1</v>
      </c>
      <c r="H9" s="23">
        <v>0</v>
      </c>
      <c r="I9" s="30">
        <v>0</v>
      </c>
      <c r="J9" s="8">
        <f t="shared" si="2"/>
        <v>0</v>
      </c>
      <c r="K9" s="4">
        <v>0</v>
      </c>
      <c r="L9" s="29">
        <f t="shared" si="3"/>
        <v>0</v>
      </c>
      <c r="M9" s="10">
        <f t="shared" si="4"/>
        <v>0</v>
      </c>
    </row>
    <row r="10" spans="2:13" ht="57.75" customHeight="1" x14ac:dyDescent="0.25">
      <c r="B10" s="55">
        <v>4</v>
      </c>
      <c r="C10" s="49" t="s">
        <v>25</v>
      </c>
      <c r="D10" s="3" t="s">
        <v>32</v>
      </c>
      <c r="E10" s="7">
        <v>7016</v>
      </c>
      <c r="F10" s="7">
        <v>9003</v>
      </c>
      <c r="G10" s="1">
        <v>1</v>
      </c>
      <c r="H10" s="23">
        <v>0</v>
      </c>
      <c r="I10" s="30">
        <v>0</v>
      </c>
      <c r="J10" s="8">
        <f t="shared" si="0"/>
        <v>0</v>
      </c>
      <c r="K10" s="4">
        <v>0</v>
      </c>
      <c r="L10" s="29">
        <f t="shared" si="1"/>
        <v>0</v>
      </c>
      <c r="M10" s="10">
        <f t="shared" ref="M10:M15" si="5">L10+J10</f>
        <v>0</v>
      </c>
    </row>
    <row r="11" spans="2:13" ht="45" x14ac:dyDescent="0.25">
      <c r="B11" s="55">
        <v>5</v>
      </c>
      <c r="C11" s="49" t="s">
        <v>27</v>
      </c>
      <c r="D11" s="2" t="s">
        <v>29</v>
      </c>
      <c r="E11" s="7">
        <v>7016</v>
      </c>
      <c r="F11" s="7">
        <v>9003</v>
      </c>
      <c r="G11" s="1">
        <v>1</v>
      </c>
      <c r="H11" s="23">
        <v>0</v>
      </c>
      <c r="I11" s="30">
        <v>0</v>
      </c>
      <c r="J11" s="8">
        <f t="shared" si="0"/>
        <v>0</v>
      </c>
      <c r="K11" s="4">
        <v>0</v>
      </c>
      <c r="L11" s="29">
        <f t="shared" si="1"/>
        <v>0</v>
      </c>
      <c r="M11" s="10">
        <f t="shared" si="5"/>
        <v>0</v>
      </c>
    </row>
    <row r="12" spans="2:13" ht="45" x14ac:dyDescent="0.25">
      <c r="B12" s="55">
        <v>6</v>
      </c>
      <c r="C12" s="49" t="s">
        <v>26</v>
      </c>
      <c r="D12" s="2" t="s">
        <v>30</v>
      </c>
      <c r="E12" s="7">
        <v>7016</v>
      </c>
      <c r="F12" s="7">
        <v>9003</v>
      </c>
      <c r="G12" s="1">
        <v>2</v>
      </c>
      <c r="H12" s="23">
        <v>0</v>
      </c>
      <c r="I12" s="30">
        <v>0</v>
      </c>
      <c r="J12" s="8">
        <f t="shared" si="0"/>
        <v>0</v>
      </c>
      <c r="K12" s="4">
        <v>0</v>
      </c>
      <c r="L12" s="29">
        <f t="shared" si="1"/>
        <v>0</v>
      </c>
      <c r="M12" s="10">
        <f t="shared" si="5"/>
        <v>0</v>
      </c>
    </row>
    <row r="13" spans="2:13" ht="59.25" customHeight="1" x14ac:dyDescent="0.25">
      <c r="B13" s="55">
        <v>7</v>
      </c>
      <c r="C13" s="49" t="s">
        <v>34</v>
      </c>
      <c r="D13" s="2" t="s">
        <v>31</v>
      </c>
      <c r="E13" s="7">
        <v>7016</v>
      </c>
      <c r="F13" s="7">
        <v>9003</v>
      </c>
      <c r="G13" s="1">
        <v>5</v>
      </c>
      <c r="H13" s="23">
        <v>0</v>
      </c>
      <c r="I13" s="30">
        <v>0</v>
      </c>
      <c r="J13" s="8">
        <f t="shared" si="0"/>
        <v>0</v>
      </c>
      <c r="K13" s="4">
        <v>0</v>
      </c>
      <c r="L13" s="29">
        <f t="shared" si="1"/>
        <v>0</v>
      </c>
      <c r="M13" s="10">
        <f t="shared" si="5"/>
        <v>0</v>
      </c>
    </row>
    <row r="14" spans="2:13" ht="57.75" customHeight="1" x14ac:dyDescent="0.25">
      <c r="B14" s="55">
        <v>8</v>
      </c>
      <c r="C14" s="49" t="s">
        <v>28</v>
      </c>
      <c r="D14" s="3" t="s">
        <v>36</v>
      </c>
      <c r="E14" s="7">
        <v>7016</v>
      </c>
      <c r="F14" s="7">
        <v>9003</v>
      </c>
      <c r="G14" s="1">
        <v>1</v>
      </c>
      <c r="H14" s="23">
        <v>0</v>
      </c>
      <c r="I14" s="30">
        <v>0</v>
      </c>
      <c r="J14" s="8">
        <f t="shared" si="0"/>
        <v>0</v>
      </c>
      <c r="K14" s="4">
        <v>0</v>
      </c>
      <c r="L14" s="29">
        <f t="shared" si="1"/>
        <v>0</v>
      </c>
      <c r="M14" s="10">
        <f t="shared" si="5"/>
        <v>0</v>
      </c>
    </row>
    <row r="15" spans="2:13" ht="60.75" thickBot="1" x14ac:dyDescent="0.3">
      <c r="B15" s="55">
        <v>9</v>
      </c>
      <c r="C15" s="49" t="s">
        <v>35</v>
      </c>
      <c r="D15" s="2" t="s">
        <v>18</v>
      </c>
      <c r="E15" s="7">
        <v>7016</v>
      </c>
      <c r="F15" s="7">
        <v>9003</v>
      </c>
      <c r="G15" s="1">
        <v>2</v>
      </c>
      <c r="H15" s="23">
        <v>0</v>
      </c>
      <c r="I15" s="30">
        <v>0</v>
      </c>
      <c r="J15" s="8">
        <f t="shared" si="0"/>
        <v>0</v>
      </c>
      <c r="K15" s="4">
        <v>0</v>
      </c>
      <c r="L15" s="29">
        <f t="shared" si="1"/>
        <v>0</v>
      </c>
      <c r="M15" s="10">
        <f t="shared" si="5"/>
        <v>0</v>
      </c>
    </row>
    <row r="16" spans="2:13" ht="15.75" thickBot="1" x14ac:dyDescent="0.3">
      <c r="B16" s="56"/>
      <c r="C16" s="89" t="s">
        <v>11</v>
      </c>
      <c r="D16" s="89"/>
      <c r="E16" s="14"/>
      <c r="F16" s="14"/>
      <c r="G16" s="18"/>
      <c r="H16" s="24"/>
      <c r="I16" s="31"/>
      <c r="J16" s="17">
        <f>SUM(J7:J15)</f>
        <v>0</v>
      </c>
      <c r="K16" s="15"/>
      <c r="L16" s="32">
        <f>SUM(L7:L15)</f>
        <v>0</v>
      </c>
      <c r="M16" s="16">
        <f>SUM(M7:M15)</f>
        <v>0</v>
      </c>
    </row>
    <row r="17" spans="2:13" x14ac:dyDescent="0.25">
      <c r="B17" s="54"/>
      <c r="C17" s="74" t="s">
        <v>12</v>
      </c>
      <c r="D17" s="75"/>
      <c r="E17" s="6"/>
      <c r="F17" s="6"/>
      <c r="G17" s="19"/>
      <c r="H17" s="25"/>
      <c r="I17" s="33"/>
      <c r="J17" s="13"/>
      <c r="K17" s="13"/>
      <c r="L17" s="34"/>
      <c r="M17" s="9">
        <f>M16*20/120</f>
        <v>0</v>
      </c>
    </row>
    <row r="18" spans="2:13" ht="15.75" thickBot="1" x14ac:dyDescent="0.3">
      <c r="B18" s="57"/>
      <c r="C18" s="76" t="s">
        <v>13</v>
      </c>
      <c r="D18" s="77"/>
      <c r="E18" s="35"/>
      <c r="F18" s="35"/>
      <c r="G18" s="36"/>
      <c r="H18" s="37"/>
      <c r="I18" s="38"/>
      <c r="J18" s="39"/>
      <c r="K18" s="39"/>
      <c r="L18" s="40"/>
      <c r="M18" s="11">
        <f>M16-M17</f>
        <v>0</v>
      </c>
    </row>
    <row r="19" spans="2:13" x14ac:dyDescent="0.25">
      <c r="B19" s="58"/>
      <c r="C19" s="50" t="s">
        <v>14</v>
      </c>
      <c r="D19" s="41"/>
      <c r="E19" s="12"/>
      <c r="F19" s="12"/>
      <c r="G19" s="43"/>
      <c r="H19" s="68" t="s">
        <v>23</v>
      </c>
      <c r="I19" s="69"/>
      <c r="J19" s="69"/>
      <c r="K19" s="69"/>
      <c r="L19" s="69"/>
      <c r="M19" s="70"/>
    </row>
    <row r="20" spans="2:13" ht="15.75" thickBot="1" x14ac:dyDescent="0.3">
      <c r="B20" s="59"/>
      <c r="C20" s="51" t="s">
        <v>15</v>
      </c>
      <c r="D20" s="42"/>
      <c r="E20" s="5"/>
      <c r="F20" s="5"/>
      <c r="G20" s="20"/>
      <c r="H20" s="71" t="s">
        <v>24</v>
      </c>
      <c r="I20" s="72"/>
      <c r="J20" s="72"/>
      <c r="K20" s="72"/>
      <c r="L20" s="72"/>
      <c r="M20" s="73"/>
    </row>
  </sheetData>
  <mergeCells count="19">
    <mergeCell ref="H19:M19"/>
    <mergeCell ref="H20:M20"/>
    <mergeCell ref="C17:D17"/>
    <mergeCell ref="C18:D18"/>
    <mergeCell ref="E5:E6"/>
    <mergeCell ref="I5:J5"/>
    <mergeCell ref="G5:G6"/>
    <mergeCell ref="F5:F6"/>
    <mergeCell ref="C5:C6"/>
    <mergeCell ref="D5:D6"/>
    <mergeCell ref="K5:L5"/>
    <mergeCell ref="M5:M6"/>
    <mergeCell ref="C16:D16"/>
    <mergeCell ref="B1:M1"/>
    <mergeCell ref="H2:M2"/>
    <mergeCell ref="H3:M3"/>
    <mergeCell ref="H4:M4"/>
    <mergeCell ref="H5:H6"/>
    <mergeCell ref="B5:B6"/>
  </mergeCells>
  <phoneticPr fontId="1" type="noConversion"/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Верховцев Николай</dc:creator>
  <cp:lastModifiedBy>Верховцев Николай</cp:lastModifiedBy>
  <cp:lastPrinted>2020-09-21T06:14:01Z</cp:lastPrinted>
  <dcterms:created xsi:type="dcterms:W3CDTF">2015-06-05T18:19:34Z</dcterms:created>
  <dcterms:modified xsi:type="dcterms:W3CDTF">2021-07-05T08:01:30Z</dcterms:modified>
</cp:coreProperties>
</file>